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5/SOLUSI/Biodiversity/3.TenderDocs/"/>
    </mc:Choice>
  </mc:AlternateContent>
  <xr:revisionPtr revIDLastSave="490" documentId="8_{3C369688-1C04-4618-BEC4-752405C228AA}" xr6:coauthVersionLast="47" xr6:coauthVersionMax="47" xr10:uidLastSave="{7A8D788D-AA4F-4495-8BDC-8E7D5CFC2B18}"/>
  <bookViews>
    <workbookView xWindow="-93" yWindow="-93" windowWidth="19386" windowHeight="11466" tabRatio="500" xr2:uid="{00000000-000D-0000-FFFF-FFFF00000000}"/>
  </bookViews>
  <sheets>
    <sheet name="OUTPUT" sheetId="2" r:id="rId1"/>
    <sheet name="Breakdown detail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6" i="2" l="1"/>
  <c r="E25" i="2"/>
  <c r="E24" i="2"/>
  <c r="F56" i="4"/>
  <c r="F58" i="4" s="1"/>
  <c r="F55" i="4"/>
  <c r="F48" i="4"/>
  <c r="F47" i="4"/>
  <c r="F46" i="4"/>
  <c r="F50" i="4" s="1"/>
  <c r="F42" i="4"/>
  <c r="F40" i="4"/>
  <c r="F33" i="4"/>
  <c r="F35" i="4" s="1"/>
  <c r="O25" i="4"/>
  <c r="O24" i="4"/>
  <c r="F56" i="2"/>
  <c r="F55" i="2"/>
  <c r="F48" i="2"/>
  <c r="F47" i="2"/>
  <c r="F46" i="2"/>
  <c r="O25" i="2"/>
  <c r="O24" i="2"/>
  <c r="F40" i="2"/>
  <c r="F42" i="2" s="1"/>
  <c r="F33" i="2"/>
  <c r="F35" i="2" s="1"/>
  <c r="O27" i="4" l="1"/>
  <c r="O63" i="4" s="1"/>
  <c r="O27" i="2"/>
  <c r="F58" i="2"/>
  <c r="F50" i="2"/>
  <c r="O63" i="2" l="1"/>
  <c r="F24" i="4" l="1"/>
  <c r="F25" i="4"/>
  <c r="F26" i="4"/>
  <c r="F28" i="4" l="1"/>
  <c r="F26" i="2" s="1"/>
  <c r="F24" i="2"/>
  <c r="F25" i="2" l="1"/>
  <c r="E63" i="4"/>
  <c r="E64" i="4" s="1"/>
  <c r="E65" i="4" s="1"/>
  <c r="F28" i="2"/>
  <c r="E63" i="2" s="1"/>
  <c r="E64" i="2" s="1"/>
  <c r="E6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4A559FDB-02A6-411C-B212-BDBA67D07E68}">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0" authorId="0" shapeId="0" xr:uid="{816CC46F-AC30-49B8-80D9-C272B54AD03A}">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7" authorId="0" shapeId="0" xr:uid="{BB317A3F-5E3B-4C2E-8004-A4CCFA59740B}">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4" authorId="0" shapeId="0" xr:uid="{F0793766-9957-46FB-942B-E700067B6ABF}">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2" authorId="0" shapeId="0" xr:uid="{6FC66318-74F4-4040-B497-8D57EE4A5550}">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ADFF22CE-AD6E-4EDF-A1DA-BB49D8ECD45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0" authorId="0" shapeId="0" xr:uid="{66BD9D5C-B422-466E-BF39-33FBD829F25F}">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37" authorId="0" shapeId="0" xr:uid="{64FFC9AB-56D0-4FC9-B939-87646AA7F8D9}">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4" authorId="0" shapeId="0" xr:uid="{987BE64C-07CA-4995-ADF1-2D0A2C3FFE36}">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52" authorId="0" shapeId="0" xr:uid="{BAF21954-1371-405D-97E9-4E0E2A9E22E4}">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<sst xmlns="http://schemas.openxmlformats.org/spreadsheetml/2006/main" count="230" uniqueCount="71">
  <si>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</si>
  <si>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</si>
  <si>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</si>
  <si>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</si>
  <si>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</si>
  <si>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</si>
  <si>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</si>
  <si>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</si>
  <si>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</si>
  <si>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</si>
  <si>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</si>
  <si>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</si>
  <si>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</si>
  <si>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</si>
  <si>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</si>
  <si>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</si>
  <si>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</si>
  <si>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Name, Given name</t>
  </si>
  <si>
    <t xml:space="preserve">Terms and Conditions : </t>
  </si>
  <si>
    <t>Name</t>
  </si>
  <si>
    <t>: _____________________________________________________________</t>
  </si>
  <si>
    <t>Date</t>
  </si>
  <si>
    <t xml:space="preserve">Signature </t>
  </si>
  <si>
    <t>Fee (No. 3.1.1 General Terms &amp; Conditions )</t>
  </si>
  <si>
    <t>Overnight accommodation allowance (No. 3.1.2.3 General Terms &amp; Conditions)</t>
  </si>
  <si>
    <t>Perdiem (No. 3.1.2.2 General Terms &amp; Conditions)</t>
  </si>
  <si>
    <t>lumpsum</t>
  </si>
  <si>
    <t>Travel Expenses (no. 3.1.2.1 General Terms &amp; Conditions)</t>
  </si>
  <si>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</si>
  <si>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</si>
  <si>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1. All fee/rates shall inclusive the income tax. GIZ is obliged to whithold the income tax and report it to the tax office.</t>
  </si>
  <si>
    <t>Price Schedule</t>
  </si>
  <si>
    <t>VAT (Value Added Tax) 11%:</t>
  </si>
  <si>
    <t>GRAND TOTAL:</t>
  </si>
  <si>
    <t>Region</t>
  </si>
  <si>
    <t xml:space="preserve">Lumpsum </t>
  </si>
  <si>
    <t>Lumpsum</t>
  </si>
  <si>
    <t>Country of assignment: Indonesia</t>
  </si>
  <si>
    <t>Subjected to Evidence</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</si>
  <si>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</si>
  <si>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t>Project: Solutions for Integrated Land- and Seascape Management in Indonesia (SOLUSI)</t>
  </si>
  <si>
    <t>Project number: 21.9018.9-004.00</t>
  </si>
  <si>
    <t xml:space="preserve">Car rental </t>
  </si>
  <si>
    <t>Central Java</t>
  </si>
  <si>
    <t>Output Based</t>
  </si>
  <si>
    <t>OUTPUT 1</t>
  </si>
  <si>
    <t>OUTPUT 2</t>
  </si>
  <si>
    <t>OUTPUT 3</t>
  </si>
  <si>
    <t>Central Sulawesi, Central Java, Belitung</t>
  </si>
  <si>
    <t>Train ticket</t>
  </si>
  <si>
    <t>Other Costs (no. 3.1.3 General Terms &amp; Conditions)</t>
  </si>
  <si>
    <t>Team Leader</t>
  </si>
  <si>
    <t>Team leader &amp; Expert 1 - 2</t>
  </si>
  <si>
    <t>Team leader &amp; Expert 1 - 2, 24 hours</t>
  </si>
  <si>
    <t>Contract-No.: 83488152</t>
  </si>
  <si>
    <t>Period of assignment: June 2025 - January 2026</t>
  </si>
  <si>
    <t>Semarang, Central Java</t>
  </si>
  <si>
    <t>3 trips@ 2 nights</t>
  </si>
  <si>
    <t>3 trips@ 2 days
GIZ travel regulation</t>
  </si>
  <si>
    <t>from Hometown -Train Station - hometown</t>
  </si>
  <si>
    <t>Transportation to Train station</t>
  </si>
  <si>
    <t>3 trips @2 ways (1 round trip)
for Consultant outside Semarang</t>
  </si>
  <si>
    <t>from Hometown -Semarang - hometown</t>
  </si>
  <si>
    <t>1 unit for up to 3 trips 
for Consultant outside Semarang</t>
  </si>
  <si>
    <t>Focus Group Discussion (FGD)</t>
  </si>
  <si>
    <t xml:space="preserve">3 FGD, @up to 30 participants </t>
  </si>
  <si>
    <t>Technical Meeting</t>
  </si>
  <si>
    <t>5 konsinyering (technical meeting), @up to 15 participants</t>
  </si>
  <si>
    <t>Expert 1: Technical Officer</t>
  </si>
  <si>
    <t>Expert 2: Project Officer-Administration</t>
  </si>
  <si>
    <t>Period of assignment: 13 June 2025 - 31 January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</si>
</sst>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Rp-421]* #,##0_);_([$Rp-421]* \(#,##0\);_([$Rp-421]* &quot;-&quot;??_);_(@_)"/>
  </numFmts>
  <fonts count="21"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0"/>
      <color theme="1"/>
      <name val="Arial"/>
      <family val="2"/>
    </font>
    <font>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36">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5"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vertical="center" wrapText="1"/>
      <protection locked="0"/>
    </xf>
    <xf numFmtId="165" fontId="1" fillId="0" borderId="1" xfId="4" applyNumberFormat="1" applyFont="1" applyBorder="1" applyAlignment="1" applyProtection="1">
      <alignment horizontal="center" vertical="center" wrapText="1"/>
      <protection locked="0"/>
    </xf>
    <xf numFmtId="166" fontId="1" fillId="0" borderId="1" xfId="4" applyNumberFormat="1" applyFont="1" applyFill="1" applyBorder="1" applyAlignment="1" applyProtection="1">
      <alignment horizontal="center" vertical="center" wrapText="1"/>
      <protection locked="0"/>
    </xf>
    <xf numFmtId="166" fontId="4" fillId="0" borderId="11" xfId="4" applyNumberFormat="1" applyFont="1" applyBorder="1" applyAlignment="1">
      <alignment horizontal="center" vertical="center" wrapText="1"/>
    </xf>
    <xf numFmtId="165" fontId="4" fillId="0" borderId="11" xfId="4" applyNumberFormat="1" applyFont="1" applyBorder="1" applyAlignment="1">
      <alignment vertical="center" wrapText="1"/>
    </xf>
    <xf numFmtId="165" fontId="4" fillId="0" borderId="0" xfId="4" applyNumberFormat="1" applyFont="1" applyBorder="1" applyAlignment="1">
      <alignment vertical="center" wrapText="1"/>
    </xf>
    <xf numFmtId="167" fontId="4" fillId="0" borderId="0" xfId="0" applyNumberFormat="1" applyFont="1" applyAlignment="1">
      <alignment horizontal="center" vertical="center" wrapText="1"/>
    </xf>
    <xf numFmtId="167" fontId="4" fillId="0" borderId="0" xfId="0" applyNumberFormat="1" applyFont="1" applyAlignment="1">
      <alignment vertical="center" wrapText="1"/>
    </xf>
    <xf numFmtId="0" fontId="1" fillId="0" borderId="17" xfId="0" applyFont="1" applyBorder="1" applyAlignment="1">
      <alignment horizontal="left" vertical="center" wrapText="1"/>
    </xf>
    <xf numFmtId="165" fontId="1" fillId="0" borderId="5" xfId="4" applyNumberFormat="1" applyFont="1" applyBorder="1" applyAlignment="1" applyProtection="1">
      <alignment horizontal="right" vertical="center" wrapText="1"/>
      <protection locked="0"/>
    </xf>
    <xf numFmtId="165" fontId="1" fillId="0" borderId="11" xfId="4" applyNumberFormat="1" applyFont="1" applyBorder="1" applyAlignment="1" applyProtection="1">
      <alignment horizontal="right" vertical="center" wrapText="1"/>
      <protection locked="0"/>
    </xf>
    <xf numFmtId="165" fontId="1" fillId="0" borderId="0" xfId="4" applyNumberFormat="1" applyFont="1" applyBorder="1" applyAlignment="1" applyProtection="1">
      <alignment horizontal="right" vertical="center" wrapText="1"/>
      <protection locked="0"/>
    </xf>
    <xf numFmtId="0" fontId="11" fillId="0" borderId="0" xfId="0" applyFont="1" applyAlignment="1">
      <alignment vertical="center" wrapText="1"/>
    </xf>
    <xf numFmtId="0" fontId="1" fillId="2" borderId="0" xfId="0" applyFont="1" applyFill="1"/>
    <xf numFmtId="0" fontId="6" fillId="2" borderId="0" xfId="0" applyFont="1" applyFill="1"/>
    <xf numFmtId="0" fontId="5" fillId="0" borderId="16"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169" fontId="5" fillId="0" borderId="16" xfId="4" applyNumberFormat="1" applyFont="1" applyBorder="1" applyAlignment="1">
      <alignment horizontal="left" vertical="top" wrapText="1"/>
    </xf>
    <xf numFmtId="0" fontId="1" fillId="0" borderId="0" xfId="0" applyFont="1" applyAlignment="1">
      <alignment horizontal="center"/>
    </xf>
    <xf numFmtId="0" fontId="1" fillId="2" borderId="0" xfId="0" quotePrefix="1" applyFont="1" applyFill="1" applyAlignment="1">
      <alignment horizontal="center" vertical="center" wrapText="1"/>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42" fontId="6" fillId="0" borderId="0" xfId="3" applyNumberFormat="1" applyFont="1"/>
    <xf numFmtId="0" fontId="16" fillId="0" borderId="0" xfId="0" applyFont="1"/>
    <xf numFmtId="0" fontId="17" fillId="0" borderId="0" xfId="0" applyFont="1"/>
    <xf numFmtId="169" fontId="18" fillId="0" borderId="0" xfId="0" applyNumberFormat="1" applyFont="1"/>
    <xf numFmtId="0" fontId="4" fillId="0" borderId="19" xfId="0" applyFont="1" applyBorder="1" applyAlignment="1">
      <alignment horizontal="center" vertical="center" wrapText="1"/>
    </xf>
    <xf numFmtId="0" fontId="6" fillId="0" borderId="1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41" fontId="1" fillId="0" borderId="5" xfId="0" applyNumberFormat="1" applyFont="1" applyBorder="1" applyAlignment="1">
      <alignment horizontal="center" vertical="center" wrapText="1"/>
    </xf>
    <xf numFmtId="0" fontId="1" fillId="0" borderId="20"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 fillId="0" borderId="21" xfId="0" applyFont="1" applyBorder="1" applyAlignment="1" applyProtection="1">
      <alignment horizontal="center" vertical="center" wrapText="1"/>
      <protection locked="0"/>
    </xf>
    <xf numFmtId="1" fontId="1" fillId="0" borderId="21" xfId="0" applyNumberFormat="1" applyFont="1" applyBorder="1" applyAlignment="1" applyProtection="1">
      <alignment horizontal="right" vertical="center" wrapText="1"/>
      <protection locked="0"/>
    </xf>
    <xf numFmtId="0" fontId="6" fillId="0" borderId="21" xfId="0" applyFont="1" applyBorder="1" applyAlignment="1" applyProtection="1">
      <alignment horizontal="left" vertical="center" wrapText="1"/>
      <protection locked="0"/>
    </xf>
    <xf numFmtId="165" fontId="1" fillId="0" borderId="23" xfId="4" applyNumberFormat="1" applyFont="1" applyBorder="1" applyAlignment="1" applyProtection="1">
      <alignment horizontal="right" vertical="center" wrapText="1"/>
      <protection locked="0"/>
    </xf>
    <xf numFmtId="165" fontId="1" fillId="0" borderId="21" xfId="4" applyNumberFormat="1" applyFont="1" applyFill="1" applyBorder="1" applyAlignment="1">
      <alignment vertical="center" wrapText="1"/>
    </xf>
    <xf numFmtId="0" fontId="1" fillId="0" borderId="22" xfId="0" applyFont="1" applyBorder="1" applyAlignment="1" applyProtection="1">
      <alignment horizontal="left" vertical="center" wrapText="1"/>
      <protection locked="0"/>
    </xf>
    <xf numFmtId="0" fontId="19" fillId="0" borderId="21" xfId="0" applyFont="1" applyBorder="1" applyAlignment="1" applyProtection="1">
      <alignment horizontal="center" vertical="center" wrapText="1"/>
      <protection locked="0"/>
    </xf>
    <xf numFmtId="165" fontId="19" fillId="0" borderId="21" xfId="4" applyNumberFormat="1" applyFont="1" applyBorder="1" applyAlignment="1" applyProtection="1">
      <alignment horizontal="center" vertical="center" wrapText="1"/>
      <protection locked="0"/>
    </xf>
    <xf numFmtId="0" fontId="19" fillId="0" borderId="21" xfId="0" applyFont="1" applyBorder="1" applyAlignment="1">
      <alignment horizontal="center" vertical="center" wrapText="1"/>
    </xf>
    <xf numFmtId="0" fontId="1" fillId="0" borderId="23" xfId="0" applyFont="1" applyBorder="1" applyAlignment="1">
      <alignment horizontal="left" vertical="center" wrapText="1"/>
    </xf>
    <xf numFmtId="0" fontId="6" fillId="0" borderId="22" xfId="0" applyFont="1" applyBorder="1" applyAlignment="1" applyProtection="1">
      <alignment horizontal="left" vertical="center" wrapText="1"/>
      <protection locked="0"/>
    </xf>
    <xf numFmtId="43" fontId="10" fillId="0" borderId="0" xfId="0" applyNumberFormat="1" applyFont="1" applyAlignment="1">
      <alignment vertical="center" wrapText="1"/>
    </xf>
    <xf numFmtId="43" fontId="10" fillId="0" borderId="0" xfId="4" applyFont="1"/>
    <xf numFmtId="165" fontId="1" fillId="0" borderId="0" xfId="0" applyNumberFormat="1" applyFont="1" applyAlignment="1">
      <alignment vertical="center" wrapText="1"/>
    </xf>
    <xf numFmtId="165" fontId="1" fillId="0" borderId="21" xfId="4" applyNumberFormat="1" applyFont="1" applyFill="1" applyBorder="1" applyAlignment="1" applyProtection="1">
      <alignment horizontal="center" vertical="center" wrapText="1"/>
      <protection locked="0"/>
    </xf>
    <xf numFmtId="165" fontId="1" fillId="0" borderId="21" xfId="4" applyNumberFormat="1" applyFont="1" applyFill="1" applyBorder="1" applyAlignment="1" applyProtection="1">
      <alignment horizontal="right" vertical="center" wrapText="1"/>
      <protection locked="0"/>
    </xf>
    <xf numFmtId="41" fontId="1" fillId="0" borderId="1" xfId="0" applyNumberFormat="1" applyFont="1" applyBorder="1" applyAlignment="1">
      <alignment horizontal="center" vertical="center" wrapText="1"/>
    </xf>
    <xf numFmtId="0" fontId="1" fillId="0" borderId="5" xfId="0" applyFont="1" applyBorder="1" applyAlignment="1">
      <alignment horizontal="center" vertical="center" wrapText="1"/>
    </xf>
    <xf numFmtId="165" fontId="1" fillId="0" borderId="21" xfId="4" applyNumberFormat="1" applyFont="1" applyBorder="1" applyAlignment="1" applyProtection="1">
      <alignment horizontal="center" vertical="center" wrapText="1"/>
      <protection locked="0"/>
    </xf>
    <xf numFmtId="0" fontId="1" fillId="0" borderId="21" xfId="0" applyFont="1" applyBorder="1" applyAlignment="1">
      <alignment horizontal="center" vertical="center" wrapText="1"/>
    </xf>
    <xf numFmtId="0" fontId="1" fillId="2" borderId="1"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center" vertical="center" wrapText="1"/>
      <protection locked="0"/>
    </xf>
    <xf numFmtId="165" fontId="1" fillId="2" borderId="5" xfId="4" applyNumberFormat="1" applyFont="1" applyFill="1" applyBorder="1" applyAlignment="1" applyProtection="1">
      <alignment horizontal="center" vertical="center" wrapText="1"/>
      <protection locked="0"/>
    </xf>
    <xf numFmtId="3" fontId="1" fillId="2" borderId="1" xfId="0" applyNumberFormat="1" applyFont="1" applyFill="1" applyBorder="1" applyAlignment="1">
      <alignment horizontal="center" vertical="center" wrapText="1"/>
    </xf>
    <xf numFmtId="41" fontId="6" fillId="0" borderId="5" xfId="3" applyFont="1" applyBorder="1" applyAlignment="1">
      <alignment vertical="center" wrapText="1"/>
    </xf>
    <xf numFmtId="0" fontId="1" fillId="0" borderId="5" xfId="0" applyFont="1" applyBorder="1" applyAlignment="1">
      <alignment horizontal="left" vertical="center" wrapText="1"/>
    </xf>
    <xf numFmtId="0" fontId="1" fillId="0" borderId="27"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center" wrapText="1"/>
    </xf>
    <xf numFmtId="41" fontId="6" fillId="0" borderId="5" xfId="0" applyNumberFormat="1" applyFont="1" applyBorder="1" applyAlignment="1">
      <alignment horizontal="center" vertical="center" wrapText="1"/>
    </xf>
    <xf numFmtId="0" fontId="1" fillId="0" borderId="15" xfId="0" applyFont="1" applyBorder="1" applyAlignment="1">
      <alignment horizontal="center" vertical="center" wrapText="1"/>
    </xf>
    <xf numFmtId="41" fontId="4" fillId="0" borderId="11" xfId="4" applyNumberFormat="1" applyFont="1" applyBorder="1" applyAlignment="1">
      <alignment horizontal="center" vertical="center" wrapText="1"/>
    </xf>
    <xf numFmtId="41" fontId="4" fillId="0" borderId="11" xfId="4" applyNumberFormat="1" applyFont="1" applyBorder="1" applyAlignment="1">
      <alignment vertical="center" wrapText="1"/>
    </xf>
    <xf numFmtId="0" fontId="4" fillId="0" borderId="2" xfId="0" applyFont="1" applyBorder="1" applyAlignment="1" applyProtection="1">
      <alignment vertical="center" wrapText="1"/>
      <protection locked="0"/>
    </xf>
    <xf numFmtId="0" fontId="4" fillId="0" borderId="20" xfId="0" applyFont="1" applyBorder="1" applyAlignment="1" applyProtection="1">
      <alignment vertical="center" wrapText="1"/>
      <protection locked="0"/>
    </xf>
    <xf numFmtId="0" fontId="5" fillId="4" borderId="25" xfId="0" applyFont="1" applyFill="1" applyBorder="1" applyAlignment="1">
      <alignment horizontal="left"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5" fillId="4" borderId="0" xfId="0" applyFont="1" applyFill="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3" borderId="0" xfId="0" applyFont="1" applyFill="1" applyAlignment="1">
      <alignment horizontal="center" vertical="center" wrapText="1"/>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78442</xdr:rowOff>
    </xdr:from>
    <xdr:to>
      <xdr:col>0</xdr:col>
      <xdr:colOff>1768928</xdr:colOff>
      <xdr:row>2</xdr:row>
      <xdr:rowOff>154215</xdr:rowOff>
    </xdr:to>
    <xdr:pic>
      <xdr:nvPicPr>
        <xdr:cNvPr id="2" name="image1.jpeg">
          <a:extLst>
            <a:ext uri="{FF2B5EF4-FFF2-40B4-BE49-F238E27FC236}">
              <a16:creationId xmlns:a16="http://schemas.microsoft.com/office/drawing/2014/main" id="{C002C9DE-8DC0-420F-8584-9921799D6CBE}"/>
            </a:ext>
          </a:extLst>
        </xdr:cNvPr>
        <xdr:cNvPicPr/>
      </xdr:nvPicPr>
      <xdr:blipFill>
        <a:blip xmlns:r="http://schemas.openxmlformats.org/officeDocument/2006/relationships" r:embed="rId1" cstate="print"/>
        <a:stretch>
          <a:fillRect/>
        </a:stretch>
      </xdr:blipFill>
      <xdr:spPr>
        <a:xfrm>
          <a:off x="112059" y="78442"/>
          <a:ext cx="1656869" cy="54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1333501</xdr:colOff>
      <xdr:row>2</xdr:row>
      <xdr:rowOff>118861</xdr:rowOff>
    </xdr:to>
    <xdr:pic>
      <xdr:nvPicPr>
        <xdr:cNvPr id="2" name="image1.jpeg">
          <a:extLst>
            <a:ext uri="{FF2B5EF4-FFF2-40B4-BE49-F238E27FC236}">
              <a16:creationId xmlns:a16="http://schemas.microsoft.com/office/drawing/2014/main" id="{9B454EEE-5009-4F66-B29C-09730498C33C}"/>
            </a:ext>
          </a:extLst>
        </xdr:cNvPr>
        <xdr:cNvPicPr/>
      </xdr:nvPicPr>
      <xdr:blipFill>
        <a:blip xmlns:r="http://schemas.openxmlformats.org/officeDocument/2006/relationships" r:embed="rId1" cstate="print"/>
        <a:stretch>
          <a:fillRect/>
        </a:stretch>
      </xdr:blipFill>
      <xdr:spPr>
        <a:xfrm>
          <a:off x="112061" y="78443"/>
          <a:ext cx="1221440" cy="347914"/>
        </a:xfrm>
        <a:prstGeom prst="rect">
          <a:avLst/>
        </a:prstGeom>
      </xdr:spPr>
    </xdr:pic>
    <xdr:clientData/>
  </xdr:twoCellAnchor>
  <xdr:twoCellAnchor editAs="oneCell">
    <xdr:from>
      <xdr:col>0</xdr:col>
      <xdr:colOff>112059</xdr:colOff>
      <xdr:row>0</xdr:row>
      <xdr:rowOff>78442</xdr:rowOff>
    </xdr:from>
    <xdr:to>
      <xdr:col>0</xdr:col>
      <xdr:colOff>1748518</xdr:colOff>
      <xdr:row>2</xdr:row>
      <xdr:rowOff>122464</xdr:rowOff>
    </xdr:to>
    <xdr:pic>
      <xdr:nvPicPr>
        <xdr:cNvPr id="3" name="image1.jpeg">
          <a:extLst>
            <a:ext uri="{FF2B5EF4-FFF2-40B4-BE49-F238E27FC236}">
              <a16:creationId xmlns:a16="http://schemas.microsoft.com/office/drawing/2014/main" id="{0CF1D626-878E-495B-8048-9B51341F3296}"/>
            </a:ext>
          </a:extLst>
        </xdr:cNvPr>
        <xdr:cNvPicPr/>
      </xdr:nvPicPr>
      <xdr:blipFill>
        <a:blip xmlns:r="http://schemas.openxmlformats.org/officeDocument/2006/relationships" r:embed="rId1" cstate="print"/>
        <a:stretch>
          <a:fillRect/>
        </a:stretch>
      </xdr:blipFill>
      <xdr:spPr>
        <a:xfrm>
          <a:off x="112059" y="78442"/>
          <a:ext cx="1636459" cy="499862"/>
        </a:xfrm>
        <a:prstGeom prst="rect">
          <a:avLst/>
        </a:prstGeom>
      </xdr:spPr>
    </xdr:pic>
    <xdr:clientData/>
  </xdr:twoCellAnchor>
  <xdr:twoCellAnchor editAs="oneCell">
    <xdr:from>
      <xdr:col>0</xdr:col>
      <xdr:colOff>112059</xdr:colOff>
      <xdr:row>0</xdr:row>
      <xdr:rowOff>78442</xdr:rowOff>
    </xdr:from>
    <xdr:to>
      <xdr:col>0</xdr:col>
      <xdr:colOff>1768928</xdr:colOff>
      <xdr:row>2</xdr:row>
      <xdr:rowOff>154215</xdr:rowOff>
    </xdr:to>
    <xdr:pic>
      <xdr:nvPicPr>
        <xdr:cNvPr id="4" name="image1.jpeg">
          <a:extLst>
            <a:ext uri="{FF2B5EF4-FFF2-40B4-BE49-F238E27FC236}">
              <a16:creationId xmlns:a16="http://schemas.microsoft.com/office/drawing/2014/main" id="{55E7EEBD-A15E-4A5F-AFCF-5A5FE4454156}"/>
            </a:ext>
          </a:extLst>
        </xdr:cNvPr>
        <xdr:cNvPicPr/>
      </xdr:nvPicPr>
      <xdr:blipFill>
        <a:blip xmlns:r="http://schemas.openxmlformats.org/officeDocument/2006/relationships" r:embed="rId1" cstate="print"/>
        <a:stretch>
          <a:fillRect/>
        </a:stretch>
      </xdr:blipFill>
      <xdr:spPr>
        <a:xfrm>
          <a:off x="112059" y="78442"/>
          <a:ext cx="1656869" cy="53720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AD7CA-C271-41B9-ACF5-8821A671D41D}">
  <sheetPr>
    <pageSetUpPr fitToPage="1"/>
  </sheetPr>
  <dimension ref="A2:O89"/>
  <sheetViews>
    <sheetView tabSelected="1" topLeftCell="A13" zoomScale="70" zoomScaleNormal="70" zoomScalePageLayoutView="72" workbookViewId="0">
      <selection activeCell="C15" sqref="C15"/>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31" t="s">
        <v>31</v>
      </c>
      <c r="B2" s="131"/>
      <c r="C2" s="131"/>
      <c r="D2" s="131"/>
      <c r="E2" s="131"/>
      <c r="F2" s="131"/>
      <c r="G2" s="131"/>
      <c r="H2" s="131"/>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32"/>
      <c r="E6" s="132"/>
      <c r="F6" s="132"/>
    </row>
    <row r="7" spans="1:8" ht="30.5" customHeight="1" x14ac:dyDescent="0.4">
      <c r="C7" s="34" t="s">
        <v>1</v>
      </c>
      <c r="D7" s="133"/>
      <c r="E7" s="133"/>
      <c r="F7" s="133"/>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54</v>
      </c>
      <c r="B12" s="1"/>
      <c r="C12" s="6"/>
      <c r="D12" s="6"/>
      <c r="E12" s="6"/>
      <c r="F12" s="6"/>
    </row>
    <row r="13" spans="1:8" ht="18.75" customHeight="1" x14ac:dyDescent="0.4">
      <c r="A13" s="1" t="s">
        <v>40</v>
      </c>
      <c r="B13" s="1"/>
      <c r="C13" s="6"/>
      <c r="D13" s="6"/>
      <c r="E13" s="6"/>
      <c r="F13" s="6"/>
    </row>
    <row r="14" spans="1:8" ht="18.75" customHeight="1" x14ac:dyDescent="0.4">
      <c r="A14" s="1" t="s">
        <v>41</v>
      </c>
      <c r="B14" s="1"/>
      <c r="C14" s="6"/>
      <c r="D14" s="6"/>
      <c r="E14" s="6"/>
      <c r="F14" s="6"/>
    </row>
    <row r="15" spans="1:8" ht="18.75" customHeight="1" x14ac:dyDescent="0.4">
      <c r="A15" s="1" t="s">
        <v>37</v>
      </c>
      <c r="B15" s="1"/>
      <c r="C15" s="6"/>
      <c r="D15" s="6"/>
      <c r="E15" s="6"/>
      <c r="F15" s="6"/>
    </row>
    <row r="16" spans="1:8" ht="18.75" customHeight="1" x14ac:dyDescent="0.4">
      <c r="A16" s="1" t="s">
        <v>70</v>
      </c>
      <c r="B16" s="1"/>
      <c r="C16" s="6"/>
      <c r="D16" s="6"/>
      <c r="E16" s="6"/>
      <c r="F16" s="6"/>
    </row>
    <row r="17" spans="1:15" x14ac:dyDescent="0.4">
      <c r="A17" s="2" t="s">
        <v>7</v>
      </c>
      <c r="B17" s="2"/>
      <c r="C17" s="7"/>
      <c r="D17" s="134"/>
      <c r="E17" s="134"/>
      <c r="F17" s="134"/>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35" t="s">
        <v>8</v>
      </c>
      <c r="B21" s="135"/>
      <c r="C21" s="135"/>
      <c r="D21" s="135"/>
      <c r="E21" s="135"/>
      <c r="F21" s="135"/>
      <c r="G21" s="135"/>
      <c r="H21" s="135"/>
    </row>
    <row r="22" spans="1:15" ht="14" thickBot="1" x14ac:dyDescent="0.45">
      <c r="A22" s="124" t="s">
        <v>23</v>
      </c>
      <c r="B22" s="124"/>
      <c r="C22" s="124"/>
      <c r="D22" s="124"/>
      <c r="E22" s="124"/>
      <c r="F22" s="124"/>
      <c r="G22" s="124"/>
      <c r="H22" s="124"/>
    </row>
    <row r="23" spans="1:15" ht="22.95" customHeight="1" x14ac:dyDescent="0.4">
      <c r="A23" s="18" t="s">
        <v>5</v>
      </c>
      <c r="B23" s="19" t="s">
        <v>9</v>
      </c>
      <c r="C23" s="19" t="s">
        <v>10</v>
      </c>
      <c r="D23" s="20" t="s">
        <v>11</v>
      </c>
      <c r="E23" s="20" t="s">
        <v>12</v>
      </c>
      <c r="F23" s="19" t="s">
        <v>13</v>
      </c>
      <c r="G23" s="19" t="s">
        <v>14</v>
      </c>
      <c r="H23" s="74" t="s">
        <v>15</v>
      </c>
    </row>
    <row r="24" spans="1:15" ht="22.5" customHeight="1" x14ac:dyDescent="0.4">
      <c r="A24" s="113" t="s">
        <v>45</v>
      </c>
      <c r="B24" s="23"/>
      <c r="C24" s="24">
        <v>1</v>
      </c>
      <c r="D24" s="23">
        <v>1</v>
      </c>
      <c r="E24" s="25">
        <f>'Breakdown details'!F28*30%</f>
        <v>0</v>
      </c>
      <c r="F24" s="26">
        <f>C24*D24*E24</f>
        <v>0</v>
      </c>
      <c r="G24" s="76" t="s">
        <v>35</v>
      </c>
      <c r="H24" s="27" t="s">
        <v>44</v>
      </c>
      <c r="O24" s="92">
        <f>C24*D24*4000000</f>
        <v>4000000</v>
      </c>
    </row>
    <row r="25" spans="1:15" ht="20.6" customHeight="1" x14ac:dyDescent="0.4">
      <c r="A25" s="113" t="s">
        <v>46</v>
      </c>
      <c r="B25" s="23"/>
      <c r="C25" s="24">
        <v>1</v>
      </c>
      <c r="D25" s="23">
        <v>1</v>
      </c>
      <c r="E25" s="25">
        <f>'Breakdown details'!F28*40%</f>
        <v>0</v>
      </c>
      <c r="F25" s="26">
        <f>C25*D25*E25</f>
        <v>0</v>
      </c>
      <c r="G25" s="76" t="s">
        <v>36</v>
      </c>
      <c r="H25" s="75" t="s">
        <v>44</v>
      </c>
      <c r="O25" s="92">
        <f>C25*D25*2500000</f>
        <v>2500000</v>
      </c>
    </row>
    <row r="26" spans="1:15" ht="20.6" customHeight="1" x14ac:dyDescent="0.4">
      <c r="A26" s="114" t="s">
        <v>47</v>
      </c>
      <c r="B26" s="80"/>
      <c r="C26" s="94">
        <v>1</v>
      </c>
      <c r="D26" s="80">
        <v>1</v>
      </c>
      <c r="E26" s="95">
        <f>'Breakdown details'!F28*30%</f>
        <v>0</v>
      </c>
      <c r="F26" s="26">
        <f>C26*D26*E26</f>
        <v>0</v>
      </c>
      <c r="G26" s="76" t="s">
        <v>35</v>
      </c>
      <c r="H26" s="27" t="s">
        <v>44</v>
      </c>
      <c r="O26" s="92"/>
    </row>
    <row r="27" spans="1:15" ht="19.100000000000001" customHeight="1" x14ac:dyDescent="0.4">
      <c r="A27" s="78"/>
      <c r="B27" s="79"/>
      <c r="C27" s="80"/>
      <c r="D27" s="80"/>
      <c r="E27" s="81"/>
      <c r="F27" s="81"/>
      <c r="G27" s="82"/>
      <c r="H27" s="85"/>
      <c r="O27" s="92">
        <f>SUM(O24:O25)</f>
        <v>6500000</v>
      </c>
    </row>
    <row r="28" spans="1:15" ht="21.5" customHeight="1" thickBot="1" x14ac:dyDescent="0.45">
      <c r="A28" s="28" t="s">
        <v>16</v>
      </c>
      <c r="B28" s="29"/>
      <c r="C28" s="30"/>
      <c r="D28" s="29"/>
      <c r="E28" s="30"/>
      <c r="F28" s="31">
        <f>SUM(F24:F27)</f>
        <v>0</v>
      </c>
      <c r="G28" s="32"/>
      <c r="H28" s="33"/>
    </row>
    <row r="29" spans="1:15" x14ac:dyDescent="0.4">
      <c r="A29" s="34"/>
      <c r="B29" s="35"/>
      <c r="C29" s="36"/>
      <c r="D29" s="35"/>
      <c r="E29" s="36"/>
      <c r="F29" s="37"/>
      <c r="G29" s="38"/>
      <c r="H29" s="39"/>
    </row>
    <row r="30" spans="1:15" ht="20" customHeight="1" thickBot="1" x14ac:dyDescent="0.45">
      <c r="A30" s="124" t="s">
        <v>24</v>
      </c>
      <c r="B30" s="124"/>
      <c r="C30" s="124"/>
      <c r="D30" s="124"/>
      <c r="E30" s="124"/>
      <c r="F30" s="124"/>
      <c r="G30" s="124"/>
      <c r="H30" s="124"/>
    </row>
    <row r="31" spans="1:15" x14ac:dyDescent="0.4">
      <c r="A31" s="116" t="s">
        <v>17</v>
      </c>
      <c r="B31" s="125" t="s">
        <v>34</v>
      </c>
      <c r="C31" s="125" t="s">
        <v>10</v>
      </c>
      <c r="D31" s="127" t="s">
        <v>11</v>
      </c>
      <c r="E31" s="120" t="s">
        <v>12</v>
      </c>
      <c r="F31" s="118" t="s">
        <v>13</v>
      </c>
      <c r="G31" s="125" t="s">
        <v>14</v>
      </c>
      <c r="H31" s="129" t="s">
        <v>15</v>
      </c>
    </row>
    <row r="32" spans="1:15" x14ac:dyDescent="0.4">
      <c r="A32" s="117"/>
      <c r="B32" s="126"/>
      <c r="C32" s="126"/>
      <c r="D32" s="128"/>
      <c r="E32" s="121"/>
      <c r="F32" s="119"/>
      <c r="G32" s="126"/>
      <c r="H32" s="130"/>
    </row>
    <row r="33" spans="1:8" ht="31.5" customHeight="1" x14ac:dyDescent="0.4">
      <c r="A33" s="22" t="s">
        <v>52</v>
      </c>
      <c r="B33" s="23" t="s">
        <v>56</v>
      </c>
      <c r="C33" s="24">
        <v>6</v>
      </c>
      <c r="D33" s="40">
        <v>4</v>
      </c>
      <c r="E33" s="25">
        <v>800000</v>
      </c>
      <c r="F33" s="26">
        <f>C33*D33*E33</f>
        <v>19200000</v>
      </c>
      <c r="G33" s="41" t="s">
        <v>38</v>
      </c>
      <c r="H33" s="27" t="s">
        <v>57</v>
      </c>
    </row>
    <row r="34" spans="1:8" ht="15" customHeight="1" x14ac:dyDescent="0.4">
      <c r="B34" s="23"/>
      <c r="C34" s="42"/>
      <c r="D34" s="40"/>
      <c r="E34" s="43"/>
      <c r="F34" s="26"/>
      <c r="G34" s="41"/>
      <c r="H34" s="27"/>
    </row>
    <row r="35" spans="1:8" ht="22.5" customHeight="1" thickBot="1" x14ac:dyDescent="0.45">
      <c r="A35" s="28" t="s">
        <v>16</v>
      </c>
      <c r="B35" s="29"/>
      <c r="C35" s="44"/>
      <c r="D35" s="29"/>
      <c r="E35" s="44"/>
      <c r="F35" s="45">
        <f>SUM(F33:F34)</f>
        <v>19200000</v>
      </c>
      <c r="G35" s="32"/>
      <c r="H35" s="33"/>
    </row>
    <row r="36" spans="1:8" x14ac:dyDescent="0.4">
      <c r="A36" s="34"/>
      <c r="B36" s="35"/>
      <c r="C36" s="36"/>
      <c r="D36" s="35"/>
      <c r="E36" s="36"/>
      <c r="F36" s="46"/>
      <c r="G36" s="38"/>
      <c r="H36" s="39"/>
    </row>
    <row r="37" spans="1:8" ht="18" customHeight="1" thickBot="1" x14ac:dyDescent="0.45">
      <c r="A37" s="124" t="s">
        <v>25</v>
      </c>
      <c r="B37" s="124"/>
      <c r="C37" s="124"/>
      <c r="D37" s="124"/>
      <c r="E37" s="124"/>
      <c r="F37" s="124"/>
      <c r="G37" s="124"/>
      <c r="H37" s="124"/>
    </row>
    <row r="38" spans="1:8" x14ac:dyDescent="0.4">
      <c r="A38" s="116" t="s">
        <v>17</v>
      </c>
      <c r="B38" s="125" t="s">
        <v>34</v>
      </c>
      <c r="C38" s="125" t="s">
        <v>10</v>
      </c>
      <c r="D38" s="127" t="s">
        <v>11</v>
      </c>
      <c r="E38" s="120" t="s">
        <v>12</v>
      </c>
      <c r="F38" s="118" t="s">
        <v>13</v>
      </c>
      <c r="G38" s="125" t="s">
        <v>14</v>
      </c>
      <c r="H38" s="129" t="s">
        <v>15</v>
      </c>
    </row>
    <row r="39" spans="1:8" x14ac:dyDescent="0.4">
      <c r="A39" s="117"/>
      <c r="B39" s="126"/>
      <c r="C39" s="126"/>
      <c r="D39" s="128"/>
      <c r="E39" s="121"/>
      <c r="F39" s="119"/>
      <c r="G39" s="126"/>
      <c r="H39" s="130"/>
    </row>
    <row r="40" spans="1:8" ht="32" customHeight="1" x14ac:dyDescent="0.4">
      <c r="A40" s="22" t="s">
        <v>53</v>
      </c>
      <c r="B40" s="23" t="s">
        <v>48</v>
      </c>
      <c r="C40" s="24">
        <v>6</v>
      </c>
      <c r="D40" s="40">
        <v>4</v>
      </c>
      <c r="E40" s="25">
        <v>430000</v>
      </c>
      <c r="F40" s="26">
        <f>C40*D40*E40</f>
        <v>10320000</v>
      </c>
      <c r="G40" s="41" t="s">
        <v>26</v>
      </c>
      <c r="H40" s="27" t="s">
        <v>58</v>
      </c>
    </row>
    <row r="41" spans="1:8" ht="15" customHeight="1" x14ac:dyDescent="0.4">
      <c r="B41" s="23"/>
      <c r="C41" s="42"/>
      <c r="D41" s="40"/>
      <c r="E41" s="43"/>
      <c r="F41" s="26"/>
      <c r="G41" s="41"/>
      <c r="H41" s="27"/>
    </row>
    <row r="42" spans="1:8" ht="22.7" customHeight="1" thickBot="1" x14ac:dyDescent="0.45">
      <c r="A42" s="28" t="s">
        <v>16</v>
      </c>
      <c r="B42" s="29"/>
      <c r="C42" s="44"/>
      <c r="D42" s="29"/>
      <c r="E42" s="44"/>
      <c r="F42" s="45">
        <f>SUM(F40:F41)</f>
        <v>10320000</v>
      </c>
      <c r="G42" s="32"/>
      <c r="H42" s="33"/>
    </row>
    <row r="43" spans="1:8" x14ac:dyDescent="0.4">
      <c r="A43" s="34"/>
      <c r="B43" s="35"/>
      <c r="C43" s="35"/>
      <c r="D43" s="35"/>
      <c r="E43" s="47"/>
      <c r="F43" s="48"/>
      <c r="G43" s="38"/>
      <c r="H43" s="39"/>
    </row>
    <row r="44" spans="1:8" ht="14" thickBot="1" x14ac:dyDescent="0.45">
      <c r="A44" s="124" t="s">
        <v>27</v>
      </c>
      <c r="B44" s="124"/>
      <c r="C44" s="124"/>
      <c r="D44" s="124"/>
      <c r="E44" s="124"/>
      <c r="F44" s="124"/>
      <c r="G44" s="124"/>
      <c r="H44" s="124"/>
    </row>
    <row r="45" spans="1:8" ht="22.5" customHeight="1" x14ac:dyDescent="0.4">
      <c r="A45" s="18" t="s">
        <v>17</v>
      </c>
      <c r="B45" s="19" t="s">
        <v>34</v>
      </c>
      <c r="C45" s="19" t="s">
        <v>10</v>
      </c>
      <c r="D45" s="20" t="s">
        <v>11</v>
      </c>
      <c r="E45" s="20" t="s">
        <v>12</v>
      </c>
      <c r="F45" s="19" t="s">
        <v>13</v>
      </c>
      <c r="G45" s="19" t="s">
        <v>14</v>
      </c>
      <c r="H45" s="19" t="s">
        <v>15</v>
      </c>
    </row>
    <row r="46" spans="1:8" ht="43.95" customHeight="1" x14ac:dyDescent="0.4">
      <c r="A46" s="49" t="s">
        <v>60</v>
      </c>
      <c r="B46" s="23" t="s">
        <v>59</v>
      </c>
      <c r="C46" s="42">
        <v>6</v>
      </c>
      <c r="D46" s="40">
        <v>4</v>
      </c>
      <c r="E46" s="50">
        <v>500000</v>
      </c>
      <c r="F46" s="77">
        <f t="shared" ref="F46" si="0">C46*D46*E46</f>
        <v>12000000</v>
      </c>
      <c r="G46" s="41" t="s">
        <v>38</v>
      </c>
      <c r="H46" s="27" t="s">
        <v>61</v>
      </c>
    </row>
    <row r="47" spans="1:8" ht="41.7" customHeight="1" x14ac:dyDescent="0.4">
      <c r="A47" s="49" t="s">
        <v>49</v>
      </c>
      <c r="B47" s="23" t="s">
        <v>62</v>
      </c>
      <c r="C47" s="98">
        <v>6</v>
      </c>
      <c r="D47" s="99">
        <v>4</v>
      </c>
      <c r="E47" s="50">
        <v>500000</v>
      </c>
      <c r="F47" s="96">
        <f t="shared" ref="F47:F48" si="1">C47*D47*E47</f>
        <v>12000000</v>
      </c>
      <c r="G47" s="41" t="s">
        <v>38</v>
      </c>
      <c r="H47" s="27" t="s">
        <v>61</v>
      </c>
    </row>
    <row r="48" spans="1:8" ht="35.700000000000003" customHeight="1" x14ac:dyDescent="0.4">
      <c r="A48" s="49" t="s">
        <v>42</v>
      </c>
      <c r="B48" s="80" t="s">
        <v>56</v>
      </c>
      <c r="C48" s="98">
        <v>6</v>
      </c>
      <c r="D48" s="99">
        <v>1</v>
      </c>
      <c r="E48" s="50">
        <v>800000</v>
      </c>
      <c r="F48" s="84">
        <f t="shared" si="1"/>
        <v>4800000</v>
      </c>
      <c r="G48" s="41" t="s">
        <v>38</v>
      </c>
      <c r="H48" s="27" t="s">
        <v>63</v>
      </c>
    </row>
    <row r="49" spans="1:15" ht="17.600000000000001" customHeight="1" x14ac:dyDescent="0.4">
      <c r="A49" s="49"/>
      <c r="B49" s="86"/>
      <c r="C49" s="87"/>
      <c r="D49" s="88"/>
      <c r="E49" s="83"/>
      <c r="F49" s="84"/>
      <c r="G49" s="89"/>
      <c r="H49" s="90"/>
    </row>
    <row r="50" spans="1:15" ht="23.35" customHeight="1" thickBot="1" x14ac:dyDescent="0.45">
      <c r="A50" s="28" t="s">
        <v>16</v>
      </c>
      <c r="B50" s="29"/>
      <c r="C50" s="44"/>
      <c r="D50" s="29"/>
      <c r="E50" s="51"/>
      <c r="F50" s="45">
        <f>SUM(F46:F49)</f>
        <v>28800000</v>
      </c>
      <c r="G50" s="32"/>
      <c r="H50" s="33"/>
    </row>
    <row r="51" spans="1:15" ht="18" customHeight="1" x14ac:dyDescent="0.4">
      <c r="A51" s="34"/>
      <c r="B51" s="35"/>
      <c r="C51" s="36"/>
      <c r="D51" s="35"/>
      <c r="E51" s="52"/>
      <c r="F51" s="46"/>
      <c r="G51" s="38"/>
      <c r="H51" s="39"/>
    </row>
    <row r="52" spans="1:15" ht="14" thickBot="1" x14ac:dyDescent="0.45">
      <c r="A52" s="115" t="s">
        <v>50</v>
      </c>
      <c r="B52" s="115"/>
      <c r="C52" s="115"/>
      <c r="D52" s="115"/>
      <c r="E52" s="115"/>
      <c r="F52" s="115"/>
      <c r="G52" s="115"/>
      <c r="H52" s="115"/>
    </row>
    <row r="53" spans="1:15" x14ac:dyDescent="0.4">
      <c r="A53" s="116" t="s">
        <v>17</v>
      </c>
      <c r="B53" s="118" t="s">
        <v>34</v>
      </c>
      <c r="C53" s="118" t="s">
        <v>10</v>
      </c>
      <c r="D53" s="120" t="s">
        <v>11</v>
      </c>
      <c r="E53" s="120" t="s">
        <v>12</v>
      </c>
      <c r="F53" s="118" t="s">
        <v>13</v>
      </c>
      <c r="G53" s="118" t="s">
        <v>14</v>
      </c>
      <c r="H53" s="122" t="s">
        <v>15</v>
      </c>
    </row>
    <row r="54" spans="1:15" x14ac:dyDescent="0.4">
      <c r="A54" s="117"/>
      <c r="B54" s="119"/>
      <c r="C54" s="119"/>
      <c r="D54" s="121"/>
      <c r="E54" s="121"/>
      <c r="F54" s="119"/>
      <c r="G54" s="119"/>
      <c r="H54" s="123"/>
    </row>
    <row r="55" spans="1:15" ht="34" customHeight="1" x14ac:dyDescent="0.4">
      <c r="A55" s="100" t="s">
        <v>64</v>
      </c>
      <c r="B55" s="101" t="s">
        <v>43</v>
      </c>
      <c r="C55" s="102">
        <v>30</v>
      </c>
      <c r="D55" s="103">
        <v>3</v>
      </c>
      <c r="E55" s="104">
        <v>500000</v>
      </c>
      <c r="F55" s="77">
        <f>C55*D55*E55</f>
        <v>45000000</v>
      </c>
      <c r="G55" s="105" t="s">
        <v>38</v>
      </c>
      <c r="H55" s="106" t="s">
        <v>65</v>
      </c>
    </row>
    <row r="56" spans="1:15" ht="48.45" customHeight="1" x14ac:dyDescent="0.4">
      <c r="A56" s="100" t="s">
        <v>66</v>
      </c>
      <c r="B56" s="101" t="s">
        <v>43</v>
      </c>
      <c r="C56" s="102">
        <v>15</v>
      </c>
      <c r="D56" s="103">
        <v>5</v>
      </c>
      <c r="E56" s="104">
        <v>500000</v>
      </c>
      <c r="F56" s="77">
        <f>C56*D56*E56</f>
        <v>37500000</v>
      </c>
      <c r="G56" s="105" t="s">
        <v>38</v>
      </c>
      <c r="H56" s="106" t="s">
        <v>67</v>
      </c>
    </row>
    <row r="57" spans="1:15" ht="20.6" customHeight="1" x14ac:dyDescent="0.4">
      <c r="A57" s="107"/>
      <c r="B57" s="40"/>
      <c r="C57" s="40"/>
      <c r="D57" s="108"/>
      <c r="E57" s="109"/>
      <c r="F57" s="77"/>
      <c r="G57" s="97"/>
      <c r="H57" s="110"/>
    </row>
    <row r="58" spans="1:15" ht="22.7" customHeight="1" thickBot="1" x14ac:dyDescent="0.45">
      <c r="A58" s="28" t="s">
        <v>16</v>
      </c>
      <c r="B58" s="29"/>
      <c r="C58" s="44"/>
      <c r="D58" s="29"/>
      <c r="E58" s="111"/>
      <c r="F58" s="112">
        <f>SUM(F55:F57)</f>
        <v>82500000</v>
      </c>
      <c r="G58" s="32"/>
      <c r="H58" s="33"/>
    </row>
    <row r="59" spans="1:15" ht="18" customHeight="1" x14ac:dyDescent="0.4">
      <c r="A59" s="34"/>
      <c r="B59" s="35"/>
      <c r="C59" s="36"/>
      <c r="D59" s="35"/>
      <c r="E59" s="52"/>
      <c r="F59" s="46"/>
      <c r="G59" s="38"/>
      <c r="H59" s="39"/>
    </row>
    <row r="60" spans="1:15" ht="18" customHeight="1" x14ac:dyDescent="0.4">
      <c r="A60" s="34"/>
      <c r="B60" s="35"/>
      <c r="C60" s="36"/>
      <c r="D60" s="35"/>
      <c r="E60" s="52"/>
      <c r="F60" s="46"/>
      <c r="G60" s="38"/>
      <c r="H60" s="39"/>
    </row>
    <row r="61" spans="1:15" s="38" customFormat="1" ht="14" x14ac:dyDescent="0.4">
      <c r="A61" s="53"/>
      <c r="B61" s="54"/>
      <c r="E61" s="55"/>
      <c r="F61" s="9"/>
    </row>
    <row r="62" spans="1:15" s="38" customFormat="1" ht="14" thickBot="1" x14ac:dyDescent="0.6">
      <c r="F62" s="9"/>
    </row>
    <row r="63" spans="1:15" s="38" customFormat="1" x14ac:dyDescent="0.55000000000000004">
      <c r="A63" s="56" t="s">
        <v>16</v>
      </c>
      <c r="B63" s="57"/>
      <c r="C63" s="58"/>
      <c r="D63" s="59"/>
      <c r="E63" s="60">
        <f>F28+F35+F42+F50+F58</f>
        <v>140820000</v>
      </c>
      <c r="F63" s="9"/>
      <c r="G63" s="93"/>
      <c r="O63" s="91" t="e">
        <f>O27+F35+F42+F50+#REF!</f>
        <v>#REF!</v>
      </c>
    </row>
    <row r="64" spans="1:15" s="38" customFormat="1" x14ac:dyDescent="0.4">
      <c r="A64" s="14" t="s">
        <v>32</v>
      </c>
      <c r="B64" s="15"/>
      <c r="C64" s="15"/>
      <c r="D64" s="15"/>
      <c r="E64" s="70">
        <f>E63*11%</f>
        <v>15490200</v>
      </c>
      <c r="F64" s="21"/>
      <c r="G64" s="15"/>
      <c r="H64" s="15"/>
    </row>
    <row r="65" spans="1:8" s="38" customFormat="1" ht="16.350000000000001" x14ac:dyDescent="0.5">
      <c r="A65" s="71" t="s">
        <v>33</v>
      </c>
      <c r="B65" s="72"/>
      <c r="C65" s="72"/>
      <c r="D65" s="72"/>
      <c r="E65" s="73">
        <f>SUM(E63:E64)</f>
        <v>156310200</v>
      </c>
      <c r="F65" s="17"/>
      <c r="G65" s="15"/>
      <c r="H65" s="15"/>
    </row>
    <row r="66" spans="1:8" s="38" customFormat="1" x14ac:dyDescent="0.4">
      <c r="A66" s="8"/>
      <c r="B66" s="15"/>
      <c r="C66" s="15"/>
      <c r="D66" s="15"/>
      <c r="E66" s="69"/>
      <c r="F66" s="15"/>
      <c r="G66" s="15"/>
      <c r="H66" s="15"/>
    </row>
    <row r="67" spans="1:8" s="38" customFormat="1" x14ac:dyDescent="0.4">
      <c r="A67" s="2" t="s">
        <v>18</v>
      </c>
      <c r="B67" s="61"/>
      <c r="C67" s="15"/>
      <c r="D67" s="15"/>
      <c r="E67" s="15"/>
      <c r="F67" s="17"/>
      <c r="G67" s="62"/>
      <c r="H67" s="63"/>
    </row>
    <row r="68" spans="1:8" s="38" customFormat="1" x14ac:dyDescent="0.4">
      <c r="A68" s="64" t="s">
        <v>30</v>
      </c>
      <c r="C68" s="15"/>
      <c r="D68" s="15"/>
      <c r="E68" s="15"/>
      <c r="F68" s="21"/>
      <c r="G68" s="15"/>
      <c r="H68" s="15"/>
    </row>
    <row r="69" spans="1:8" s="38" customFormat="1" x14ac:dyDescent="0.4">
      <c r="A69" s="64" t="s">
        <v>39</v>
      </c>
      <c r="C69" s="15"/>
      <c r="D69" s="15"/>
      <c r="E69" s="15"/>
      <c r="F69" s="17"/>
      <c r="G69" s="15"/>
      <c r="H69" s="15"/>
    </row>
    <row r="70" spans="1:8" s="38" customFormat="1" x14ac:dyDescent="0.4">
      <c r="A70" s="64" t="s">
        <v>28</v>
      </c>
      <c r="C70" s="15"/>
      <c r="D70" s="15"/>
      <c r="E70" s="15"/>
      <c r="F70" s="21"/>
      <c r="G70" s="15"/>
      <c r="H70" s="15"/>
    </row>
    <row r="71" spans="1:8" s="38" customFormat="1" x14ac:dyDescent="0.4">
      <c r="A71" s="15" t="s">
        <v>29</v>
      </c>
      <c r="C71" s="15"/>
      <c r="D71" s="15"/>
      <c r="E71" s="15"/>
      <c r="F71" s="15"/>
      <c r="G71" s="15"/>
      <c r="H71" s="15"/>
    </row>
    <row r="72" spans="1:8" s="38" customFormat="1" x14ac:dyDescent="0.4">
      <c r="A72" s="65"/>
      <c r="C72" s="15"/>
      <c r="D72" s="15"/>
      <c r="E72" s="15"/>
      <c r="F72" s="15"/>
      <c r="G72" s="15"/>
      <c r="H72" s="15"/>
    </row>
    <row r="73" spans="1:8" s="38" customFormat="1" x14ac:dyDescent="0.4">
      <c r="A73" s="15"/>
      <c r="B73" s="66"/>
      <c r="C73" s="15"/>
      <c r="D73" s="15"/>
      <c r="E73" s="15"/>
      <c r="F73" s="15"/>
      <c r="G73" s="15"/>
      <c r="H73" s="15"/>
    </row>
    <row r="74" spans="1:8" s="38" customFormat="1" x14ac:dyDescent="0.4">
      <c r="A74" s="67" t="s">
        <v>19</v>
      </c>
      <c r="B74" s="15"/>
      <c r="C74" s="67" t="s">
        <v>20</v>
      </c>
      <c r="D74" s="15"/>
      <c r="E74" s="15"/>
      <c r="F74" s="15"/>
      <c r="H74" s="15"/>
    </row>
    <row r="75" spans="1:8" x14ac:dyDescent="0.4">
      <c r="A75" s="67"/>
      <c r="B75" s="68"/>
      <c r="D75" s="68"/>
      <c r="E75" s="68"/>
      <c r="G75" s="38"/>
    </row>
    <row r="76" spans="1:8" x14ac:dyDescent="0.4">
      <c r="A76" s="67" t="s">
        <v>21</v>
      </c>
      <c r="C76" s="67" t="s">
        <v>20</v>
      </c>
      <c r="G76" s="38"/>
    </row>
    <row r="77" spans="1:8" x14ac:dyDescent="0.4">
      <c r="A77" s="67"/>
      <c r="G77" s="38"/>
    </row>
    <row r="78" spans="1:8" x14ac:dyDescent="0.4">
      <c r="A78" s="67" t="s">
        <v>22</v>
      </c>
      <c r="C78" s="67" t="s">
        <v>20</v>
      </c>
      <c r="G78" s="38"/>
    </row>
    <row r="79" spans="1:8" x14ac:dyDescent="0.4">
      <c r="A79" s="38"/>
      <c r="C79" s="38"/>
    </row>
    <row r="80" spans="1:8" x14ac:dyDescent="0.4">
      <c r="A80" s="38"/>
      <c r="B80" s="38"/>
      <c r="C80" s="38"/>
      <c r="D80" s="38"/>
      <c r="E80" s="38"/>
      <c r="F80" s="9"/>
      <c r="G80" s="38"/>
      <c r="H80" s="38"/>
    </row>
    <row r="81" s="15" customFormat="1" x14ac:dyDescent="0.4"/>
    <row r="82" s="15" customFormat="1" x14ac:dyDescent="0.4"/>
    <row r="83" s="15" customFormat="1" x14ac:dyDescent="0.4"/>
    <row r="84" s="15" customFormat="1" x14ac:dyDescent="0.4"/>
    <row r="85" s="15" customFormat="1" x14ac:dyDescent="0.4"/>
    <row r="86" s="15" customFormat="1" x14ac:dyDescent="0.4"/>
    <row r="87" s="15" customFormat="1" x14ac:dyDescent="0.4"/>
    <row r="88" s="15" customFormat="1" x14ac:dyDescent="0.4"/>
    <row r="89" s="15" customFormat="1" x14ac:dyDescent="0.4"/>
  </sheetData>
  <mergeCells count="34">
    <mergeCell ref="A22:H22"/>
    <mergeCell ref="A2:H2"/>
    <mergeCell ref="D6:F6"/>
    <mergeCell ref="D7:F7"/>
    <mergeCell ref="D17:F17"/>
    <mergeCell ref="A21:H21"/>
    <mergeCell ref="A30:H30"/>
    <mergeCell ref="A31:A32"/>
    <mergeCell ref="B31:B32"/>
    <mergeCell ref="C31:C32"/>
    <mergeCell ref="D31:D32"/>
    <mergeCell ref="E31:E32"/>
    <mergeCell ref="F31:F32"/>
    <mergeCell ref="G31:G32"/>
    <mergeCell ref="H31:H32"/>
    <mergeCell ref="A44:H44"/>
    <mergeCell ref="A37:H37"/>
    <mergeCell ref="A38:A39"/>
    <mergeCell ref="B38:B39"/>
    <mergeCell ref="C38:C39"/>
    <mergeCell ref="D38:D39"/>
    <mergeCell ref="E38:E39"/>
    <mergeCell ref="F38:F39"/>
    <mergeCell ref="G38:G39"/>
    <mergeCell ref="H38:H39"/>
    <mergeCell ref="A52:H52"/>
    <mergeCell ref="A53:A54"/>
    <mergeCell ref="B53:B54"/>
    <mergeCell ref="C53:C54"/>
    <mergeCell ref="D53:D54"/>
    <mergeCell ref="E53:E54"/>
    <mergeCell ref="F53:F54"/>
    <mergeCell ref="G53:G54"/>
    <mergeCell ref="H53:H54"/>
  </mergeCells>
  <dataValidations count="5">
    <dataValidation errorStyle="information" allowBlank="1" showInputMessage="1" showErrorMessage="1" errorTitle="Andere?" error="Das Auswahlmenü soll nur eine Arbeitserleichterung für Sie darstellen. Sollte eine andere Person benötigt werden, können Sie diese einfach eintragen." sqref="A61" xr:uid="{E16340AC-5A98-4BE6-8BA1-289CB9B8AB30}"/>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E094F88E-4020-4283-A1C0-BD3EB97ECF16}">
      <formula1>#REF!</formula1>
    </dataValidation>
    <dataValidation type="list" errorStyle="information" allowBlank="1" showInputMessage="1" showErrorMessage="1" errorTitle="Andere?" error="Bitte einfach eintragen." sqref="G33:G34 G40:G41 G46:G48" xr:uid="{1C8D3D72-0794-4BB1-A769-04E5219327FF}">
      <formula1>#REF!</formula1>
    </dataValidation>
    <dataValidation errorStyle="information" allowBlank="1" showInputMessage="1" showErrorMessage="1" errorTitle="andere Eingabe" error="Bitte geben Sie nur eine andere Einheit ein, wenn Sie dies ausdrücklich mit ihrem Vertragskaufmann / ihrer Vertragskauffrau abgestimmt haben." sqref="D33:D34 D40:D41 D46:D49" xr:uid="{041AC805-00C4-4AEA-B16E-EEC036F0D8EF}"/>
    <dataValidation errorStyle="information" allowBlank="1" showInputMessage="1" showErrorMessage="1" errorTitle="Andere?" error="Bitte einfach eintragen." sqref="G29 G50:G51 G59:G60" xr:uid="{EF19C463-D710-4E89-B077-CCAFE6BAA545}"/>
  </dataValidations>
  <pageMargins left="0.74803149606299213" right="0.74803149606299213" top="0.98425196850393704" bottom="0.98425196850393704" header="0.51181102362204722" footer="0.51181102362204722"/>
  <pageSetup paperSize="9" scale="79" orientation="landscape" horizontalDpi="4294967292" verticalDpi="4294967292" r:id="rId1"/>
  <headerFooter>
    <oddHeader>&amp;R&amp;G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59EB-2CC6-45AC-B978-41E0E9364FB7}">
  <dimension ref="A2:O80"/>
  <sheetViews>
    <sheetView zoomScale="70" zoomScaleNormal="70" workbookViewId="0">
      <selection activeCell="F24" sqref="F24"/>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31" t="s">
        <v>31</v>
      </c>
      <c r="B2" s="131"/>
      <c r="C2" s="131"/>
      <c r="D2" s="131"/>
      <c r="E2" s="131"/>
      <c r="F2" s="131"/>
      <c r="G2" s="131"/>
      <c r="H2" s="131"/>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32"/>
      <c r="E6" s="132"/>
      <c r="F6" s="132"/>
    </row>
    <row r="7" spans="1:8" ht="30.5" customHeight="1" x14ac:dyDescent="0.4">
      <c r="C7" s="34" t="s">
        <v>1</v>
      </c>
      <c r="D7" s="133"/>
      <c r="E7" s="133"/>
      <c r="F7" s="133"/>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54</v>
      </c>
      <c r="B12" s="1"/>
      <c r="C12" s="6"/>
      <c r="D12" s="6"/>
      <c r="E12" s="6"/>
      <c r="F12" s="6"/>
    </row>
    <row r="13" spans="1:8" ht="18.75" customHeight="1" x14ac:dyDescent="0.4">
      <c r="A13" s="1" t="s">
        <v>40</v>
      </c>
      <c r="B13" s="1"/>
      <c r="C13" s="6"/>
      <c r="D13" s="6"/>
      <c r="E13" s="6"/>
      <c r="F13" s="6"/>
    </row>
    <row r="14" spans="1:8" ht="18.75" customHeight="1" x14ac:dyDescent="0.4">
      <c r="A14" s="1" t="s">
        <v>41</v>
      </c>
      <c r="B14" s="1"/>
      <c r="C14" s="6"/>
      <c r="D14" s="6"/>
      <c r="E14" s="6"/>
      <c r="F14" s="6"/>
    </row>
    <row r="15" spans="1:8" ht="18.75" customHeight="1" x14ac:dyDescent="0.4">
      <c r="A15" s="1" t="s">
        <v>37</v>
      </c>
      <c r="B15" s="1"/>
      <c r="C15" s="6"/>
      <c r="D15" s="6"/>
      <c r="E15" s="6"/>
      <c r="F15" s="6"/>
    </row>
    <row r="16" spans="1:8" ht="18.75" customHeight="1" x14ac:dyDescent="0.4">
      <c r="A16" s="1" t="s">
        <v>55</v>
      </c>
      <c r="B16" s="1"/>
      <c r="C16" s="6"/>
      <c r="D16" s="6"/>
      <c r="E16" s="6"/>
      <c r="F16" s="6"/>
    </row>
    <row r="17" spans="1:15" x14ac:dyDescent="0.4">
      <c r="A17" s="2" t="s">
        <v>7</v>
      </c>
      <c r="B17" s="2"/>
      <c r="C17" s="7"/>
      <c r="D17" s="134"/>
      <c r="E17" s="134"/>
      <c r="F17" s="134"/>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35" t="s">
        <v>8</v>
      </c>
      <c r="B21" s="135"/>
      <c r="C21" s="135"/>
      <c r="D21" s="135"/>
      <c r="E21" s="135"/>
      <c r="F21" s="135"/>
      <c r="G21" s="135"/>
      <c r="H21" s="135"/>
    </row>
    <row r="22" spans="1:15" ht="14" thickBot="1" x14ac:dyDescent="0.45">
      <c r="A22" s="124" t="s">
        <v>23</v>
      </c>
      <c r="B22" s="124"/>
      <c r="C22" s="124"/>
      <c r="D22" s="124"/>
      <c r="E22" s="124"/>
      <c r="F22" s="124"/>
      <c r="G22" s="124"/>
      <c r="H22" s="124"/>
    </row>
    <row r="23" spans="1:15" ht="22.95" customHeight="1" x14ac:dyDescent="0.4">
      <c r="A23" s="18" t="s">
        <v>5</v>
      </c>
      <c r="B23" s="19" t="s">
        <v>9</v>
      </c>
      <c r="C23" s="19" t="s">
        <v>10</v>
      </c>
      <c r="D23" s="20" t="s">
        <v>11</v>
      </c>
      <c r="E23" s="20" t="s">
        <v>12</v>
      </c>
      <c r="F23" s="19" t="s">
        <v>13</v>
      </c>
      <c r="G23" s="19" t="s">
        <v>14</v>
      </c>
      <c r="H23" s="74" t="s">
        <v>15</v>
      </c>
    </row>
    <row r="24" spans="1:15" ht="22.5" customHeight="1" x14ac:dyDescent="0.4">
      <c r="A24" s="113" t="s">
        <v>51</v>
      </c>
      <c r="B24" s="23"/>
      <c r="C24" s="24">
        <v>60</v>
      </c>
      <c r="D24" s="23">
        <v>1</v>
      </c>
      <c r="E24" s="25">
        <v>0</v>
      </c>
      <c r="F24" s="26">
        <f>C24*D24*E24</f>
        <v>0</v>
      </c>
      <c r="G24" s="76" t="s">
        <v>35</v>
      </c>
      <c r="H24" s="27" t="s">
        <v>44</v>
      </c>
      <c r="O24" s="92">
        <f>C24*D24*4000000</f>
        <v>240000000</v>
      </c>
    </row>
    <row r="25" spans="1:15" ht="20.6" customHeight="1" x14ac:dyDescent="0.4">
      <c r="A25" s="113" t="s">
        <v>68</v>
      </c>
      <c r="B25" s="23"/>
      <c r="C25" s="24">
        <v>80</v>
      </c>
      <c r="D25" s="23">
        <v>2</v>
      </c>
      <c r="E25" s="25">
        <v>0</v>
      </c>
      <c r="F25" s="26">
        <f>C25*D25*E25</f>
        <v>0</v>
      </c>
      <c r="G25" s="76" t="s">
        <v>36</v>
      </c>
      <c r="H25" s="75" t="s">
        <v>44</v>
      </c>
      <c r="O25" s="92">
        <f>C25*D25*2500000</f>
        <v>400000000</v>
      </c>
    </row>
    <row r="26" spans="1:15" ht="20.6" customHeight="1" x14ac:dyDescent="0.4">
      <c r="A26" s="114" t="s">
        <v>69</v>
      </c>
      <c r="B26" s="80"/>
      <c r="C26" s="94">
        <v>60</v>
      </c>
      <c r="D26" s="80">
        <v>1</v>
      </c>
      <c r="E26" s="95">
        <v>0</v>
      </c>
      <c r="F26" s="26">
        <f>C26*D26*E26</f>
        <v>0</v>
      </c>
      <c r="G26" s="76" t="s">
        <v>35</v>
      </c>
      <c r="H26" s="27" t="s">
        <v>44</v>
      </c>
      <c r="O26" s="92"/>
    </row>
    <row r="27" spans="1:15" ht="19.100000000000001" customHeight="1" x14ac:dyDescent="0.4">
      <c r="A27" s="78"/>
      <c r="B27" s="79"/>
      <c r="C27" s="80"/>
      <c r="D27" s="80"/>
      <c r="E27" s="81"/>
      <c r="F27" s="81"/>
      <c r="G27" s="82"/>
      <c r="H27" s="85"/>
      <c r="O27" s="92">
        <f>SUM(O24:O25)</f>
        <v>640000000</v>
      </c>
    </row>
    <row r="28" spans="1:15" ht="21.5" customHeight="1" thickBot="1" x14ac:dyDescent="0.45">
      <c r="A28" s="28" t="s">
        <v>16</v>
      </c>
      <c r="B28" s="29"/>
      <c r="C28" s="30"/>
      <c r="D28" s="29"/>
      <c r="E28" s="30"/>
      <c r="F28" s="31">
        <f>SUM(F24:F27)</f>
        <v>0</v>
      </c>
      <c r="G28" s="32"/>
      <c r="H28" s="33"/>
    </row>
    <row r="29" spans="1:15" x14ac:dyDescent="0.4">
      <c r="A29" s="34"/>
      <c r="B29" s="35"/>
      <c r="C29" s="36"/>
      <c r="D29" s="35"/>
      <c r="E29" s="36"/>
      <c r="F29" s="37"/>
      <c r="G29" s="38"/>
      <c r="H29" s="39"/>
    </row>
    <row r="30" spans="1:15" ht="20" customHeight="1" thickBot="1" x14ac:dyDescent="0.45">
      <c r="A30" s="124" t="s">
        <v>24</v>
      </c>
      <c r="B30" s="124"/>
      <c r="C30" s="124"/>
      <c r="D30" s="124"/>
      <c r="E30" s="124"/>
      <c r="F30" s="124"/>
      <c r="G30" s="124"/>
      <c r="H30" s="124"/>
    </row>
    <row r="31" spans="1:15" x14ac:dyDescent="0.4">
      <c r="A31" s="116" t="s">
        <v>17</v>
      </c>
      <c r="B31" s="125" t="s">
        <v>34</v>
      </c>
      <c r="C31" s="125" t="s">
        <v>10</v>
      </c>
      <c r="D31" s="127" t="s">
        <v>11</v>
      </c>
      <c r="E31" s="120" t="s">
        <v>12</v>
      </c>
      <c r="F31" s="118" t="s">
        <v>13</v>
      </c>
      <c r="G31" s="125" t="s">
        <v>14</v>
      </c>
      <c r="H31" s="129" t="s">
        <v>15</v>
      </c>
    </row>
    <row r="32" spans="1:15" x14ac:dyDescent="0.4">
      <c r="A32" s="117"/>
      <c r="B32" s="126"/>
      <c r="C32" s="126"/>
      <c r="D32" s="128"/>
      <c r="E32" s="121"/>
      <c r="F32" s="119"/>
      <c r="G32" s="126"/>
      <c r="H32" s="130"/>
    </row>
    <row r="33" spans="1:8" ht="31.5" customHeight="1" x14ac:dyDescent="0.4">
      <c r="A33" s="22" t="s">
        <v>52</v>
      </c>
      <c r="B33" s="23" t="s">
        <v>56</v>
      </c>
      <c r="C33" s="24">
        <v>6</v>
      </c>
      <c r="D33" s="40">
        <v>4</v>
      </c>
      <c r="E33" s="25">
        <v>800000</v>
      </c>
      <c r="F33" s="26">
        <f>C33*D33*E33</f>
        <v>19200000</v>
      </c>
      <c r="G33" s="41" t="s">
        <v>38</v>
      </c>
      <c r="H33" s="27" t="s">
        <v>57</v>
      </c>
    </row>
    <row r="34" spans="1:8" ht="15" customHeight="1" x14ac:dyDescent="0.4">
      <c r="B34" s="23"/>
      <c r="C34" s="42"/>
      <c r="D34" s="40"/>
      <c r="E34" s="43"/>
      <c r="F34" s="26"/>
      <c r="G34" s="41"/>
      <c r="H34" s="27"/>
    </row>
    <row r="35" spans="1:8" ht="22.5" customHeight="1" thickBot="1" x14ac:dyDescent="0.45">
      <c r="A35" s="28" t="s">
        <v>16</v>
      </c>
      <c r="B35" s="29"/>
      <c r="C35" s="44"/>
      <c r="D35" s="29"/>
      <c r="E35" s="44"/>
      <c r="F35" s="45">
        <f>SUM(F33:F34)</f>
        <v>19200000</v>
      </c>
      <c r="G35" s="32"/>
      <c r="H35" s="33"/>
    </row>
    <row r="36" spans="1:8" x14ac:dyDescent="0.4">
      <c r="A36" s="34"/>
      <c r="B36" s="35"/>
      <c r="C36" s="36"/>
      <c r="D36" s="35"/>
      <c r="E36" s="36"/>
      <c r="F36" s="46"/>
      <c r="G36" s="38"/>
      <c r="H36" s="39"/>
    </row>
    <row r="37" spans="1:8" ht="18" customHeight="1" thickBot="1" x14ac:dyDescent="0.45">
      <c r="A37" s="124" t="s">
        <v>25</v>
      </c>
      <c r="B37" s="124"/>
      <c r="C37" s="124"/>
      <c r="D37" s="124"/>
      <c r="E37" s="124"/>
      <c r="F37" s="124"/>
      <c r="G37" s="124"/>
      <c r="H37" s="124"/>
    </row>
    <row r="38" spans="1:8" x14ac:dyDescent="0.4">
      <c r="A38" s="116" t="s">
        <v>17</v>
      </c>
      <c r="B38" s="125" t="s">
        <v>34</v>
      </c>
      <c r="C38" s="125" t="s">
        <v>10</v>
      </c>
      <c r="D38" s="127" t="s">
        <v>11</v>
      </c>
      <c r="E38" s="120" t="s">
        <v>12</v>
      </c>
      <c r="F38" s="118" t="s">
        <v>13</v>
      </c>
      <c r="G38" s="125" t="s">
        <v>14</v>
      </c>
      <c r="H38" s="129" t="s">
        <v>15</v>
      </c>
    </row>
    <row r="39" spans="1:8" x14ac:dyDescent="0.4">
      <c r="A39" s="117"/>
      <c r="B39" s="126"/>
      <c r="C39" s="126"/>
      <c r="D39" s="128"/>
      <c r="E39" s="121"/>
      <c r="F39" s="119"/>
      <c r="G39" s="126"/>
      <c r="H39" s="130"/>
    </row>
    <row r="40" spans="1:8" ht="32" customHeight="1" x14ac:dyDescent="0.4">
      <c r="A40" s="22" t="s">
        <v>53</v>
      </c>
      <c r="B40" s="23" t="s">
        <v>48</v>
      </c>
      <c r="C40" s="24">
        <v>6</v>
      </c>
      <c r="D40" s="40">
        <v>4</v>
      </c>
      <c r="E40" s="25">
        <v>430000</v>
      </c>
      <c r="F40" s="26">
        <f>C40*D40*E40</f>
        <v>10320000</v>
      </c>
      <c r="G40" s="41" t="s">
        <v>26</v>
      </c>
      <c r="H40" s="27" t="s">
        <v>58</v>
      </c>
    </row>
    <row r="41" spans="1:8" ht="15" customHeight="1" x14ac:dyDescent="0.4">
      <c r="B41" s="23"/>
      <c r="C41" s="42"/>
      <c r="D41" s="40"/>
      <c r="E41" s="43"/>
      <c r="F41" s="26"/>
      <c r="G41" s="41"/>
      <c r="H41" s="27"/>
    </row>
    <row r="42" spans="1:8" ht="22.7" customHeight="1" thickBot="1" x14ac:dyDescent="0.45">
      <c r="A42" s="28" t="s">
        <v>16</v>
      </c>
      <c r="B42" s="29"/>
      <c r="C42" s="44"/>
      <c r="D42" s="29"/>
      <c r="E42" s="44"/>
      <c r="F42" s="45">
        <f>SUM(F40:F41)</f>
        <v>10320000</v>
      </c>
      <c r="G42" s="32"/>
      <c r="H42" s="33"/>
    </row>
    <row r="43" spans="1:8" x14ac:dyDescent="0.4">
      <c r="A43" s="34"/>
      <c r="B43" s="35"/>
      <c r="C43" s="35"/>
      <c r="D43" s="35"/>
      <c r="E43" s="47"/>
      <c r="F43" s="48"/>
      <c r="G43" s="38"/>
      <c r="H43" s="39"/>
    </row>
    <row r="44" spans="1:8" ht="14" thickBot="1" x14ac:dyDescent="0.45">
      <c r="A44" s="124" t="s">
        <v>27</v>
      </c>
      <c r="B44" s="124"/>
      <c r="C44" s="124"/>
      <c r="D44" s="124"/>
      <c r="E44" s="124"/>
      <c r="F44" s="124"/>
      <c r="G44" s="124"/>
      <c r="H44" s="124"/>
    </row>
    <row r="45" spans="1:8" ht="22.5" customHeight="1" x14ac:dyDescent="0.4">
      <c r="A45" s="18" t="s">
        <v>17</v>
      </c>
      <c r="B45" s="19" t="s">
        <v>34</v>
      </c>
      <c r="C45" s="19" t="s">
        <v>10</v>
      </c>
      <c r="D45" s="20" t="s">
        <v>11</v>
      </c>
      <c r="E45" s="20" t="s">
        <v>12</v>
      </c>
      <c r="F45" s="19" t="s">
        <v>13</v>
      </c>
      <c r="G45" s="19" t="s">
        <v>14</v>
      </c>
      <c r="H45" s="19" t="s">
        <v>15</v>
      </c>
    </row>
    <row r="46" spans="1:8" ht="43.95" customHeight="1" x14ac:dyDescent="0.4">
      <c r="A46" s="49" t="s">
        <v>60</v>
      </c>
      <c r="B46" s="23" t="s">
        <v>59</v>
      </c>
      <c r="C46" s="42">
        <v>6</v>
      </c>
      <c r="D46" s="40">
        <v>4</v>
      </c>
      <c r="E46" s="50">
        <v>500000</v>
      </c>
      <c r="F46" s="77">
        <f t="shared" ref="F46:F48" si="0">C46*D46*E46</f>
        <v>12000000</v>
      </c>
      <c r="G46" s="41" t="s">
        <v>38</v>
      </c>
      <c r="H46" s="27" t="s">
        <v>61</v>
      </c>
    </row>
    <row r="47" spans="1:8" ht="41.7" customHeight="1" x14ac:dyDescent="0.4">
      <c r="A47" s="49" t="s">
        <v>49</v>
      </c>
      <c r="B47" s="23" t="s">
        <v>62</v>
      </c>
      <c r="C47" s="98">
        <v>6</v>
      </c>
      <c r="D47" s="99">
        <v>4</v>
      </c>
      <c r="E47" s="50">
        <v>500000</v>
      </c>
      <c r="F47" s="96">
        <f t="shared" si="0"/>
        <v>12000000</v>
      </c>
      <c r="G47" s="41" t="s">
        <v>38</v>
      </c>
      <c r="H47" s="27" t="s">
        <v>61</v>
      </c>
    </row>
    <row r="48" spans="1:8" ht="35.700000000000003" customHeight="1" x14ac:dyDescent="0.4">
      <c r="A48" s="49" t="s">
        <v>42</v>
      </c>
      <c r="B48" s="80" t="s">
        <v>56</v>
      </c>
      <c r="C48" s="98">
        <v>6</v>
      </c>
      <c r="D48" s="99">
        <v>1</v>
      </c>
      <c r="E48" s="50">
        <v>800000</v>
      </c>
      <c r="F48" s="84">
        <f t="shared" si="0"/>
        <v>4800000</v>
      </c>
      <c r="G48" s="41" t="s">
        <v>38</v>
      </c>
      <c r="H48" s="27" t="s">
        <v>63</v>
      </c>
    </row>
    <row r="49" spans="1:15" ht="17.600000000000001" customHeight="1" x14ac:dyDescent="0.4">
      <c r="A49" s="49"/>
      <c r="B49" s="86"/>
      <c r="C49" s="87"/>
      <c r="D49" s="88"/>
      <c r="E49" s="83"/>
      <c r="F49" s="84"/>
      <c r="G49" s="89"/>
      <c r="H49" s="90"/>
    </row>
    <row r="50" spans="1:15" ht="23.35" customHeight="1" thickBot="1" x14ac:dyDescent="0.45">
      <c r="A50" s="28" t="s">
        <v>16</v>
      </c>
      <c r="B50" s="29"/>
      <c r="C50" s="44"/>
      <c r="D50" s="29"/>
      <c r="E50" s="51"/>
      <c r="F50" s="45">
        <f>SUM(F46:F49)</f>
        <v>28800000</v>
      </c>
      <c r="G50" s="32"/>
      <c r="H50" s="33"/>
    </row>
    <row r="51" spans="1:15" ht="18" customHeight="1" x14ac:dyDescent="0.4">
      <c r="A51" s="34"/>
      <c r="B51" s="35"/>
      <c r="C51" s="36"/>
      <c r="D51" s="35"/>
      <c r="E51" s="52"/>
      <c r="F51" s="46"/>
      <c r="G51" s="38"/>
      <c r="H51" s="39"/>
    </row>
    <row r="52" spans="1:15" ht="14" thickBot="1" x14ac:dyDescent="0.45">
      <c r="A52" s="115" t="s">
        <v>50</v>
      </c>
      <c r="B52" s="115"/>
      <c r="C52" s="115"/>
      <c r="D52" s="115"/>
      <c r="E52" s="115"/>
      <c r="F52" s="115"/>
      <c r="G52" s="115"/>
      <c r="H52" s="115"/>
    </row>
    <row r="53" spans="1:15" x14ac:dyDescent="0.4">
      <c r="A53" s="116" t="s">
        <v>17</v>
      </c>
      <c r="B53" s="118" t="s">
        <v>34</v>
      </c>
      <c r="C53" s="118" t="s">
        <v>10</v>
      </c>
      <c r="D53" s="120" t="s">
        <v>11</v>
      </c>
      <c r="E53" s="120" t="s">
        <v>12</v>
      </c>
      <c r="F53" s="118" t="s">
        <v>13</v>
      </c>
      <c r="G53" s="118" t="s">
        <v>14</v>
      </c>
      <c r="H53" s="122" t="s">
        <v>15</v>
      </c>
    </row>
    <row r="54" spans="1:15" x14ac:dyDescent="0.4">
      <c r="A54" s="117"/>
      <c r="B54" s="119"/>
      <c r="C54" s="119"/>
      <c r="D54" s="121"/>
      <c r="E54" s="121"/>
      <c r="F54" s="119"/>
      <c r="G54" s="119"/>
      <c r="H54" s="123"/>
    </row>
    <row r="55" spans="1:15" ht="34" customHeight="1" x14ac:dyDescent="0.4">
      <c r="A55" s="100" t="s">
        <v>64</v>
      </c>
      <c r="B55" s="101" t="s">
        <v>43</v>
      </c>
      <c r="C55" s="102">
        <v>30</v>
      </c>
      <c r="D55" s="103">
        <v>3</v>
      </c>
      <c r="E55" s="104">
        <v>500000</v>
      </c>
      <c r="F55" s="77">
        <f>C55*D55*E55</f>
        <v>45000000</v>
      </c>
      <c r="G55" s="105" t="s">
        <v>38</v>
      </c>
      <c r="H55" s="106" t="s">
        <v>65</v>
      </c>
    </row>
    <row r="56" spans="1:15" ht="48.45" customHeight="1" x14ac:dyDescent="0.4">
      <c r="A56" s="100" t="s">
        <v>66</v>
      </c>
      <c r="B56" s="101" t="s">
        <v>43</v>
      </c>
      <c r="C56" s="102">
        <v>15</v>
      </c>
      <c r="D56" s="103">
        <v>5</v>
      </c>
      <c r="E56" s="104">
        <v>500000</v>
      </c>
      <c r="F56" s="77">
        <f>C56*D56*E56</f>
        <v>37500000</v>
      </c>
      <c r="G56" s="105" t="s">
        <v>38</v>
      </c>
      <c r="H56" s="106" t="s">
        <v>67</v>
      </c>
    </row>
    <row r="57" spans="1:15" ht="20.6" customHeight="1" x14ac:dyDescent="0.4">
      <c r="A57" s="107"/>
      <c r="B57" s="40"/>
      <c r="C57" s="40"/>
      <c r="D57" s="108"/>
      <c r="E57" s="109"/>
      <c r="F57" s="77"/>
      <c r="G57" s="97"/>
      <c r="H57" s="110"/>
    </row>
    <row r="58" spans="1:15" ht="22.7" customHeight="1" thickBot="1" x14ac:dyDescent="0.45">
      <c r="A58" s="28" t="s">
        <v>16</v>
      </c>
      <c r="B58" s="29"/>
      <c r="C58" s="44"/>
      <c r="D58" s="29"/>
      <c r="E58" s="111"/>
      <c r="F58" s="112">
        <f>SUM(F55:F57)</f>
        <v>82500000</v>
      </c>
      <c r="G58" s="32"/>
      <c r="H58" s="33"/>
    </row>
    <row r="59" spans="1:15" ht="18" customHeight="1" x14ac:dyDescent="0.4">
      <c r="A59" s="34"/>
      <c r="B59" s="35"/>
      <c r="C59" s="36"/>
      <c r="D59" s="35"/>
      <c r="E59" s="52"/>
      <c r="F59" s="46"/>
      <c r="G59" s="38"/>
      <c r="H59" s="39"/>
    </row>
    <row r="60" spans="1:15" ht="18" customHeight="1" x14ac:dyDescent="0.4">
      <c r="A60" s="34"/>
      <c r="B60" s="35"/>
      <c r="C60" s="36"/>
      <c r="D60" s="35"/>
      <c r="E60" s="52"/>
      <c r="F60" s="46"/>
      <c r="G60" s="38"/>
      <c r="H60" s="39"/>
    </row>
    <row r="61" spans="1:15" s="38" customFormat="1" ht="14" x14ac:dyDescent="0.4">
      <c r="A61" s="53"/>
      <c r="B61" s="54"/>
      <c r="E61" s="55"/>
      <c r="F61" s="9"/>
    </row>
    <row r="62" spans="1:15" s="38" customFormat="1" ht="14" thickBot="1" x14ac:dyDescent="0.6">
      <c r="F62" s="9"/>
    </row>
    <row r="63" spans="1:15" s="38" customFormat="1" x14ac:dyDescent="0.55000000000000004">
      <c r="A63" s="56" t="s">
        <v>16</v>
      </c>
      <c r="B63" s="57"/>
      <c r="C63" s="58"/>
      <c r="D63" s="59"/>
      <c r="E63" s="60">
        <f>F28+F35+F42+F50+F58</f>
        <v>140820000</v>
      </c>
      <c r="F63" s="9"/>
      <c r="G63" s="93"/>
      <c r="O63" s="91" t="e">
        <f>O27+F35+F42+F50+#REF!</f>
        <v>#REF!</v>
      </c>
    </row>
    <row r="64" spans="1:15" s="38" customFormat="1" x14ac:dyDescent="0.4">
      <c r="A64" s="14" t="s">
        <v>32</v>
      </c>
      <c r="B64" s="15"/>
      <c r="C64" s="15"/>
      <c r="D64" s="15"/>
      <c r="E64" s="70">
        <f>E63*11%</f>
        <v>15490200</v>
      </c>
      <c r="F64" s="21"/>
      <c r="G64" s="15"/>
      <c r="H64" s="15"/>
    </row>
    <row r="65" spans="1:8" s="38" customFormat="1" ht="16.350000000000001" x14ac:dyDescent="0.5">
      <c r="A65" s="71" t="s">
        <v>33</v>
      </c>
      <c r="B65" s="72"/>
      <c r="C65" s="72"/>
      <c r="D65" s="72"/>
      <c r="E65" s="73">
        <f>SUM(E63:E64)</f>
        <v>156310200</v>
      </c>
      <c r="F65" s="17"/>
      <c r="G65" s="15"/>
      <c r="H65" s="15"/>
    </row>
    <row r="66" spans="1:8" s="38" customFormat="1" x14ac:dyDescent="0.4">
      <c r="A66" s="8"/>
      <c r="B66" s="15"/>
      <c r="C66" s="15"/>
      <c r="D66" s="15"/>
      <c r="E66" s="69"/>
      <c r="F66" s="15"/>
      <c r="G66" s="15"/>
      <c r="H66" s="15"/>
    </row>
    <row r="67" spans="1:8" s="38" customFormat="1" x14ac:dyDescent="0.4">
      <c r="A67" s="2" t="s">
        <v>18</v>
      </c>
      <c r="B67" s="61"/>
      <c r="C67" s="15"/>
      <c r="D67" s="15"/>
      <c r="E67" s="15"/>
      <c r="F67" s="17"/>
      <c r="G67" s="62"/>
      <c r="H67" s="63"/>
    </row>
    <row r="68" spans="1:8" s="38" customFormat="1" x14ac:dyDescent="0.4">
      <c r="A68" s="64" t="s">
        <v>30</v>
      </c>
      <c r="C68" s="15"/>
      <c r="D68" s="15"/>
      <c r="E68" s="15"/>
      <c r="F68" s="21"/>
      <c r="G68" s="15"/>
      <c r="H68" s="15"/>
    </row>
    <row r="69" spans="1:8" s="38" customFormat="1" x14ac:dyDescent="0.4">
      <c r="A69" s="64" t="s">
        <v>39</v>
      </c>
      <c r="C69" s="15"/>
      <c r="D69" s="15"/>
      <c r="E69" s="15"/>
      <c r="F69" s="17"/>
      <c r="G69" s="15"/>
      <c r="H69" s="15"/>
    </row>
    <row r="70" spans="1:8" s="38" customFormat="1" x14ac:dyDescent="0.4">
      <c r="A70" s="64" t="s">
        <v>28</v>
      </c>
      <c r="C70" s="15"/>
      <c r="D70" s="15"/>
      <c r="E70" s="15"/>
      <c r="F70" s="21"/>
      <c r="G70" s="15"/>
      <c r="H70" s="15"/>
    </row>
    <row r="71" spans="1:8" s="38" customFormat="1" x14ac:dyDescent="0.4">
      <c r="A71" s="15" t="s">
        <v>29</v>
      </c>
      <c r="C71" s="15"/>
      <c r="D71" s="15"/>
      <c r="E71" s="15"/>
      <c r="F71" s="15"/>
      <c r="G71" s="15"/>
      <c r="H71" s="15"/>
    </row>
    <row r="72" spans="1:8" s="38" customFormat="1" x14ac:dyDescent="0.4">
      <c r="A72" s="65"/>
      <c r="C72" s="15"/>
      <c r="D72" s="15"/>
      <c r="E72" s="15"/>
      <c r="F72" s="15"/>
      <c r="G72" s="15"/>
      <c r="H72" s="15"/>
    </row>
    <row r="73" spans="1:8" s="38" customFormat="1" x14ac:dyDescent="0.4">
      <c r="A73" s="15"/>
      <c r="B73" s="66"/>
      <c r="C73" s="15"/>
      <c r="D73" s="15"/>
      <c r="E73" s="15"/>
      <c r="F73" s="15"/>
      <c r="G73" s="15"/>
      <c r="H73" s="15"/>
    </row>
    <row r="74" spans="1:8" s="38" customFormat="1" x14ac:dyDescent="0.4">
      <c r="A74" s="67" t="s">
        <v>19</v>
      </c>
      <c r="B74" s="15"/>
      <c r="C74" s="67" t="s">
        <v>20</v>
      </c>
      <c r="D74" s="15"/>
      <c r="E74" s="15"/>
      <c r="F74" s="15"/>
      <c r="H74" s="15"/>
    </row>
    <row r="75" spans="1:8" x14ac:dyDescent="0.4">
      <c r="A75" s="67"/>
      <c r="B75" s="68"/>
      <c r="D75" s="68"/>
      <c r="E75" s="68"/>
      <c r="G75" s="38"/>
    </row>
    <row r="76" spans="1:8" x14ac:dyDescent="0.4">
      <c r="A76" s="67" t="s">
        <v>21</v>
      </c>
      <c r="C76" s="67" t="s">
        <v>20</v>
      </c>
      <c r="G76" s="38"/>
    </row>
    <row r="77" spans="1:8" x14ac:dyDescent="0.4">
      <c r="A77" s="67"/>
      <c r="G77" s="38"/>
    </row>
    <row r="78" spans="1:8" x14ac:dyDescent="0.4">
      <c r="A78" s="67" t="s">
        <v>22</v>
      </c>
      <c r="C78" s="67" t="s">
        <v>20</v>
      </c>
      <c r="G78" s="38"/>
    </row>
    <row r="79" spans="1:8" x14ac:dyDescent="0.4">
      <c r="A79" s="38"/>
      <c r="C79" s="38"/>
    </row>
    <row r="80" spans="1:8" x14ac:dyDescent="0.4">
      <c r="A80" s="38"/>
      <c r="B80" s="38"/>
      <c r="C80" s="38"/>
      <c r="D80" s="38"/>
      <c r="E80" s="38"/>
      <c r="F80" s="9"/>
      <c r="G80" s="38"/>
      <c r="H80" s="38"/>
    </row>
  </sheetData>
  <mergeCells count="34">
    <mergeCell ref="A2:H2"/>
    <mergeCell ref="D6:F6"/>
    <mergeCell ref="D7:F7"/>
    <mergeCell ref="D17:F17"/>
    <mergeCell ref="A21:H21"/>
    <mergeCell ref="A44:H44"/>
    <mergeCell ref="A22:H22"/>
    <mergeCell ref="D31:D32"/>
    <mergeCell ref="E31:E32"/>
    <mergeCell ref="F31:F32"/>
    <mergeCell ref="G31:G32"/>
    <mergeCell ref="H31:H32"/>
    <mergeCell ref="E38:E39"/>
    <mergeCell ref="A30:H30"/>
    <mergeCell ref="A31:A32"/>
    <mergeCell ref="B31:B32"/>
    <mergeCell ref="C31:C32"/>
    <mergeCell ref="A37:H37"/>
    <mergeCell ref="F38:F39"/>
    <mergeCell ref="G38:G39"/>
    <mergeCell ref="H38:H39"/>
    <mergeCell ref="A38:A39"/>
    <mergeCell ref="B38:B39"/>
    <mergeCell ref="C38:C39"/>
    <mergeCell ref="D38:D39"/>
    <mergeCell ref="A52:H52"/>
    <mergeCell ref="A53:A54"/>
    <mergeCell ref="B53:B54"/>
    <mergeCell ref="C53:C54"/>
    <mergeCell ref="D53:D54"/>
    <mergeCell ref="E53:E54"/>
    <mergeCell ref="F53:F54"/>
    <mergeCell ref="G53:G54"/>
    <mergeCell ref="H53:H54"/>
  </mergeCells>
  <dataValidations count="5">
    <dataValidation errorStyle="information" allowBlank="1" showInputMessage="1" showErrorMessage="1" errorTitle="Andere?" error="Bitte einfach eintragen." sqref="G29 G50:G51 G59:G60" xr:uid="{0806DADF-E84D-4B84-BBD3-F9705FE78C27}"/>
    <dataValidation errorStyle="information" allowBlank="1" showInputMessage="1" showErrorMessage="1" errorTitle="andere Eingabe" error="Bitte geben Sie nur eine andere Einheit ein, wenn Sie dies ausdrücklich mit ihrem Vertragskaufmann / ihrer Vertragskauffrau abgestimmt haben." sqref="D33:D34 D40:D41 D46:D49" xr:uid="{3E49EC5C-9246-47F5-A62D-548DE6C07973}"/>
    <dataValidation type="list" errorStyle="information" allowBlank="1" showInputMessage="1" showErrorMessage="1" errorTitle="Andere?" error="Bitte einfach eintragen." sqref="G33:G34 G40:G41 G46:G48" xr:uid="{FE4A63BE-45E4-4914-B4E7-682F8B23D0C1}">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4:D26" xr:uid="{5A2FBA65-1C2D-457E-A58D-463B0E2EC49A}">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A61" xr:uid="{60DAD306-2A44-4368-AC54-CFD781DB6F3B}"/>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2025-05-14T09:49:57Z</dcterms:modified>
</cp:coreProperties>
</file>